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kursk041\Desktop\отдел кадров\"/>
    </mc:Choice>
  </mc:AlternateContent>
  <xr:revisionPtr revIDLastSave="0" documentId="13_ncr:1_{E56B06B2-4CB4-42A7-A518-DAF358836E6C}" xr6:coauthVersionLast="47" xr6:coauthVersionMax="47" xr10:uidLastSave="{00000000-0000-0000-0000-000000000000}"/>
  <bookViews>
    <workbookView xWindow="615" yWindow="1395" windowWidth="28185" windowHeight="14805" xr2:uid="{00000000-000D-0000-FFFF-FFFF00000000}"/>
  </bookViews>
  <sheets>
    <sheet name="прил.2" sheetId="1" r:id="rId1"/>
  </sheets>
  <externalReferences>
    <externalReference r:id="rId2"/>
  </externalReferences>
  <definedNames>
    <definedName name="_xlnm.Print_Titles" localSheetId="0">прил.2!$7:$9</definedName>
    <definedName name="_xlnm.Print_Area" localSheetId="0">прил.2!$A$3:$N$35</definedName>
  </definedNames>
  <calcPr calcId="191029" iterate="1"/>
</workbook>
</file>

<file path=xl/calcChain.xml><?xml version="1.0" encoding="utf-8"?>
<calcChain xmlns="http://schemas.openxmlformats.org/spreadsheetml/2006/main">
  <c r="B33" i="1" l="1"/>
  <c r="O28" i="1"/>
  <c r="O22" i="1"/>
  <c r="O12" i="1"/>
  <c r="M28" i="1"/>
  <c r="B28" i="1" s="1"/>
  <c r="E29" i="1"/>
  <c r="D29" i="1"/>
  <c r="C29" i="1"/>
  <c r="O10" i="1" l="1"/>
  <c r="B29" i="1"/>
  <c r="B31" i="1"/>
  <c r="B25" i="1"/>
  <c r="B19" i="1"/>
  <c r="B20" i="1"/>
  <c r="B21" i="1"/>
  <c r="N28" i="1"/>
  <c r="N22" i="1"/>
  <c r="N12" i="1"/>
  <c r="N10" i="1" l="1"/>
  <c r="L12" i="1" l="1"/>
  <c r="M12" i="1"/>
  <c r="B12" i="1" l="1"/>
  <c r="L22" i="1"/>
  <c r="B22" i="1" s="1"/>
  <c r="M22" i="1"/>
  <c r="L28" i="1"/>
  <c r="J36" i="1"/>
  <c r="M10" i="1" l="1"/>
  <c r="I36" i="1"/>
  <c r="B10" i="1" l="1"/>
  <c r="H28" i="1"/>
  <c r="H32" i="1"/>
  <c r="I37" i="1"/>
  <c r="H37" i="1"/>
  <c r="G37" i="1"/>
  <c r="F37" i="1"/>
  <c r="E37" i="1"/>
  <c r="D37" i="1"/>
  <c r="C37" i="1"/>
  <c r="H36" i="1"/>
  <c r="G36" i="1"/>
  <c r="F36" i="1"/>
  <c r="E36" i="1"/>
  <c r="D36" i="1"/>
  <c r="C36" i="1"/>
  <c r="G35" i="1"/>
  <c r="F35" i="1"/>
  <c r="E35" i="1"/>
  <c r="D35" i="1"/>
  <c r="C35" i="1"/>
  <c r="G34" i="1"/>
  <c r="F34" i="1"/>
  <c r="E34" i="1"/>
  <c r="D34" i="1"/>
  <c r="C34" i="1"/>
  <c r="G33" i="1"/>
  <c r="F33" i="1"/>
  <c r="E33" i="1"/>
  <c r="D33" i="1"/>
  <c r="C33" i="1"/>
  <c r="K32" i="1"/>
  <c r="G32" i="1"/>
  <c r="F32" i="1"/>
  <c r="E32" i="1"/>
  <c r="D32" i="1"/>
  <c r="C32" i="1"/>
  <c r="J28" i="1"/>
  <c r="I28" i="1"/>
  <c r="F30" i="1"/>
  <c r="E30" i="1"/>
  <c r="D30" i="1"/>
  <c r="C30" i="1"/>
  <c r="G28" i="1"/>
  <c r="F28" i="1"/>
  <c r="E28" i="1"/>
  <c r="D28" i="1"/>
  <c r="C28" i="1"/>
  <c r="G27" i="1"/>
  <c r="F27" i="1"/>
  <c r="E27" i="1"/>
  <c r="D27" i="1"/>
  <c r="C27" i="1"/>
  <c r="K26" i="1"/>
  <c r="J26" i="1"/>
  <c r="H26" i="1"/>
  <c r="G26" i="1"/>
  <c r="F24" i="1"/>
  <c r="E24" i="1"/>
  <c r="D24" i="1"/>
  <c r="C24" i="1"/>
  <c r="J23" i="1"/>
  <c r="I23" i="1"/>
  <c r="I22" i="1" s="1"/>
  <c r="H23" i="1"/>
  <c r="G23" i="1"/>
  <c r="F23" i="1"/>
  <c r="E23" i="1"/>
  <c r="D23" i="1"/>
  <c r="C23" i="1"/>
  <c r="B23" i="1" s="1"/>
  <c r="G22" i="1"/>
  <c r="F22" i="1"/>
  <c r="E22" i="1"/>
  <c r="D22" i="1"/>
  <c r="C22" i="1"/>
  <c r="E18" i="1"/>
  <c r="D18" i="1"/>
  <c r="C18" i="1"/>
  <c r="K17" i="1"/>
  <c r="J17" i="1"/>
  <c r="I17" i="1"/>
  <c r="H17" i="1"/>
  <c r="G17" i="1"/>
  <c r="E17" i="1"/>
  <c r="D17" i="1"/>
  <c r="C17" i="1"/>
  <c r="K16" i="1"/>
  <c r="K12" i="1" s="1"/>
  <c r="J16" i="1"/>
  <c r="D16" i="1"/>
  <c r="C16" i="1"/>
  <c r="F15" i="1"/>
  <c r="F12" i="1" s="1"/>
  <c r="E15" i="1"/>
  <c r="D15" i="1"/>
  <c r="C15" i="1"/>
  <c r="J14" i="1"/>
  <c r="I14" i="1"/>
  <c r="H14" i="1"/>
  <c r="G14" i="1"/>
  <c r="B30" i="1" l="1"/>
  <c r="B14" i="1"/>
  <c r="C12" i="1"/>
  <c r="C10" i="1" s="1"/>
  <c r="B15" i="1"/>
  <c r="B16" i="1"/>
  <c r="B17" i="1"/>
  <c r="B18" i="1"/>
  <c r="B24" i="1"/>
  <c r="B26" i="1"/>
  <c r="B27" i="1"/>
  <c r="B32" i="1"/>
  <c r="I12" i="1"/>
  <c r="I10" i="1" s="1"/>
  <c r="K28" i="1"/>
  <c r="D12" i="1"/>
  <c r="D10" i="1" s="1"/>
  <c r="E12" i="1"/>
  <c r="E10" i="1" s="1"/>
  <c r="G12" i="1"/>
  <c r="G10" i="1" s="1"/>
  <c r="F10" i="1"/>
  <c r="J22" i="1"/>
  <c r="H12" i="1"/>
  <c r="H10" i="1" s="1"/>
  <c r="J12" i="1"/>
  <c r="K22" i="1"/>
  <c r="B34" i="1"/>
  <c r="B36" i="1"/>
  <c r="B35" i="1"/>
  <c r="B13" i="1"/>
  <c r="K10" i="1" l="1"/>
  <c r="J10" i="1"/>
</calcChain>
</file>

<file path=xl/sharedStrings.xml><?xml version="1.0" encoding="utf-8"?>
<sst xmlns="http://schemas.openxmlformats.org/spreadsheetml/2006/main" count="35" uniqueCount="26">
  <si>
    <t>тыс. руб.</t>
  </si>
  <si>
    <t xml:space="preserve">Источники финансирования, направление расходов </t>
  </si>
  <si>
    <t>Всего за период реализации программы</t>
  </si>
  <si>
    <t>в том числе по годам</t>
  </si>
  <si>
    <t>ВСЕГО</t>
  </si>
  <si>
    <t xml:space="preserve">в том числе:          </t>
  </si>
  <si>
    <t>бюджет города Курска:</t>
  </si>
  <si>
    <t>департамент пассажирского транспорта города Курска</t>
  </si>
  <si>
    <t>комитет жилищно-коммунального хозяйства города Курска</t>
  </si>
  <si>
    <t>комитет по управлению муниципальным имуществом города Курска</t>
  </si>
  <si>
    <t>департамент строительства  и развития дорожной сети города Курска</t>
  </si>
  <si>
    <t>земельный комитет города Курска</t>
  </si>
  <si>
    <t>комитет дорожного хозяйства города Курска города Курска</t>
  </si>
  <si>
    <t xml:space="preserve">федеральный бюджет      </t>
  </si>
  <si>
    <t>прочие источники (внебюджетные средства):</t>
  </si>
  <si>
    <t>МУП "Курскэлектротранс"</t>
  </si>
  <si>
    <t>МУП"ПАТП г.Курска"</t>
  </si>
  <si>
    <t>предполагаемые средства бюджета города Курска, областного, федерального бюджета</t>
  </si>
  <si>
    <t>ФИНАНСОВОЕ ОБЕСПЕЧЕНИЕ 
муниципальной программы «Развитие транспортной системы, обеспечение перевозки пассажиров в городе Курске и безопасности дорожного движения»</t>
  </si>
  <si>
    <t xml:space="preserve">комитет городского хозяйства города Курска </t>
  </si>
  <si>
    <t xml:space="preserve">комитет дорожного хозяйства города Курска </t>
  </si>
  <si>
    <t>областной бюджет</t>
  </si>
  <si>
    <t>Администрация Центрального округа города Курска</t>
  </si>
  <si>
    <t>Администрация Железнодорожного округа города Курска</t>
  </si>
  <si>
    <t xml:space="preserve"> ПРИЛОЖЕНИЕ  2                                                                                                    к муниципальной программе                                                     «Развитие транспортной системы, обеспечение                                                                                               перевозки пассажиров в городе Курске                                                                                                                                                             и безопасности дорожного движения»</t>
  </si>
  <si>
    <t xml:space="preserve">ПРИЛОЖЕНИЕ 5                                                        к постановлению                                                                         Администрации города Курска                                                                                                от «02» февраля 2026 года                                                            № 46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</si>
</sst>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36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 inden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Rar$DIa3928.33355/&#1055;&#1088;&#1086;&#1075;&#1088;&#1072;&#1084;&#1084;&#1072;%202016-2024%20&#1055;&#1054;&#1044;&#1055;&#1056;&#1054;&#1043;&#1056;&#1040;&#1052;&#1052;&#1040;%20&#1074;&#1085;&#1077;&#1089;%20&#1080;&#1079;&#1084;&#1077;&#1085;xls%2028.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.1"/>
      <sheetName val="прил.3"/>
      <sheetName val="прил.2"/>
    </sheetNames>
    <sheetDataSet>
      <sheetData sheetId="0" refreshError="1">
        <row r="238">
          <cell r="E238">
            <v>135819.20000000001</v>
          </cell>
        </row>
        <row r="239">
          <cell r="I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E241">
            <v>0</v>
          </cell>
          <cell r="F241">
            <v>0</v>
          </cell>
          <cell r="L241">
            <v>0</v>
          </cell>
          <cell r="M241">
            <v>0</v>
          </cell>
        </row>
        <row r="242">
          <cell r="E242">
            <v>0</v>
          </cell>
          <cell r="F242">
            <v>0</v>
          </cell>
          <cell r="G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</row>
        <row r="243">
          <cell r="E243">
            <v>0</v>
          </cell>
          <cell r="F243">
            <v>0</v>
          </cell>
          <cell r="G243">
            <v>0</v>
          </cell>
        </row>
        <row r="245">
          <cell r="E245">
            <v>0</v>
          </cell>
          <cell r="F245">
            <v>0</v>
          </cell>
          <cell r="G245">
            <v>240000</v>
          </cell>
          <cell r="H245">
            <v>300714</v>
          </cell>
          <cell r="I245">
            <v>292009.68846999999</v>
          </cell>
        </row>
        <row r="246">
          <cell r="E246">
            <v>0</v>
          </cell>
          <cell r="F246">
            <v>0</v>
          </cell>
          <cell r="G246">
            <v>240000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E247">
            <v>0</v>
          </cell>
          <cell r="F247">
            <v>0</v>
          </cell>
          <cell r="G247">
            <v>0</v>
          </cell>
          <cell r="H247">
            <v>0</v>
          </cell>
        </row>
        <row r="248">
          <cell r="I248">
            <v>27852.2</v>
          </cell>
          <cell r="J248">
            <v>6910.6</v>
          </cell>
          <cell r="L248">
            <v>0</v>
          </cell>
          <cell r="M248">
            <v>0</v>
          </cell>
        </row>
        <row r="249">
          <cell r="E249">
            <v>0</v>
          </cell>
          <cell r="F249">
            <v>0</v>
          </cell>
          <cell r="G249">
            <v>0</v>
          </cell>
          <cell r="H249">
            <v>300714</v>
          </cell>
          <cell r="I249">
            <v>264157.48846999998</v>
          </cell>
        </row>
        <row r="250">
          <cell r="E250">
            <v>0</v>
          </cell>
          <cell r="F250">
            <v>0</v>
          </cell>
          <cell r="G250">
            <v>0</v>
          </cell>
          <cell r="H250">
            <v>1376121.6</v>
          </cell>
          <cell r="I250">
            <v>1040661.292</v>
          </cell>
          <cell r="J250">
            <v>539010</v>
          </cell>
        </row>
        <row r="251">
          <cell r="E251">
            <v>0</v>
          </cell>
          <cell r="F251">
            <v>0</v>
          </cell>
          <cell r="G251">
            <v>0</v>
          </cell>
          <cell r="H251">
            <v>1376121.6</v>
          </cell>
        </row>
        <row r="252"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1040661.292</v>
          </cell>
          <cell r="J252">
            <v>539010</v>
          </cell>
          <cell r="M252">
            <v>0</v>
          </cell>
        </row>
        <row r="253"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</row>
        <row r="254"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</row>
        <row r="255"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</row>
        <row r="256"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8"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9"/>
  <sheetViews>
    <sheetView tabSelected="1" zoomScale="75" zoomScaleNormal="75" zoomScaleSheetLayoutView="100" workbookViewId="0">
      <selection activeCell="L1" sqref="L1:O1"/>
    </sheetView>
  </sheetViews>
  <sheetFormatPr defaultRowHeight="15.75" x14ac:dyDescent="0.25"/>
  <cols>
    <col min="1" max="1" width="29.28515625" style="1" customWidth="1"/>
    <col min="2" max="2" width="14.42578125" style="2" customWidth="1"/>
    <col min="3" max="3" width="10.42578125" style="2" customWidth="1"/>
    <col min="4" max="4" width="10.5703125" style="2" customWidth="1"/>
    <col min="5" max="5" width="11.7109375" style="2" customWidth="1"/>
    <col min="6" max="6" width="12.5703125" style="2" customWidth="1"/>
    <col min="7" max="7" width="12.7109375" style="2" customWidth="1"/>
    <col min="8" max="8" width="12.5703125" style="2" customWidth="1"/>
    <col min="9" max="10" width="12.85546875" style="2" customWidth="1"/>
    <col min="11" max="11" width="13.7109375" style="2" bestFit="1" customWidth="1"/>
    <col min="12" max="12" width="13.5703125" style="2" customWidth="1"/>
    <col min="13" max="13" width="14.28515625" style="2" bestFit="1" customWidth="1"/>
    <col min="14" max="14" width="11.85546875" style="2" bestFit="1" customWidth="1"/>
    <col min="15" max="15" width="12.5703125" style="2" customWidth="1"/>
    <col min="16" max="16" width="11" style="2" bestFit="1" customWidth="1"/>
    <col min="17" max="16384" width="9.140625" style="2"/>
  </cols>
  <sheetData>
    <row r="1" spans="1:32" ht="94.5" customHeight="1" x14ac:dyDescent="0.25">
      <c r="K1" s="30"/>
      <c r="L1" s="31" t="s">
        <v>25</v>
      </c>
      <c r="M1" s="31"/>
      <c r="N1" s="31"/>
      <c r="O1" s="31"/>
    </row>
    <row r="2" spans="1:32" ht="23.25" customHeight="1" x14ac:dyDescent="0.25">
      <c r="K2" s="29"/>
      <c r="L2" s="29"/>
      <c r="M2" s="29"/>
      <c r="N2" s="29"/>
    </row>
    <row r="3" spans="1:32" ht="141.75" hidden="1" customHeight="1" x14ac:dyDescent="0.25">
      <c r="E3" s="3"/>
      <c r="F3" s="27"/>
      <c r="G3" s="27"/>
      <c r="H3" s="27"/>
      <c r="I3" s="27"/>
      <c r="J3" s="27"/>
      <c r="K3" s="31" t="s">
        <v>24</v>
      </c>
      <c r="L3" s="31"/>
      <c r="M3" s="31"/>
      <c r="N3" s="31"/>
    </row>
    <row r="4" spans="1:32" ht="11.25" customHeight="1" x14ac:dyDescent="0.25"/>
    <row r="5" spans="1:32" ht="62.25" customHeight="1" x14ac:dyDescent="0.25">
      <c r="A5" s="33" t="s">
        <v>18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</row>
    <row r="6" spans="1:32" ht="16.5" customHeight="1" x14ac:dyDescent="0.25">
      <c r="B6" s="4"/>
      <c r="C6" s="4"/>
      <c r="D6" s="4"/>
      <c r="E6" s="4"/>
      <c r="F6" s="4"/>
      <c r="J6" s="33"/>
      <c r="K6" s="33"/>
      <c r="L6" s="35" t="s">
        <v>0</v>
      </c>
      <c r="M6" s="35"/>
      <c r="N6" s="35"/>
      <c r="O6" s="35"/>
    </row>
    <row r="7" spans="1:32" ht="21.75" customHeight="1" x14ac:dyDescent="0.25">
      <c r="A7" s="34" t="s">
        <v>1</v>
      </c>
      <c r="B7" s="34" t="s">
        <v>2</v>
      </c>
      <c r="C7" s="34" t="s">
        <v>3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32" ht="41.25" customHeight="1" x14ac:dyDescent="0.25">
      <c r="A8" s="34"/>
      <c r="B8" s="34"/>
      <c r="C8" s="5">
        <v>2016</v>
      </c>
      <c r="D8" s="5">
        <v>2017</v>
      </c>
      <c r="E8" s="5">
        <v>2018</v>
      </c>
      <c r="F8" s="5">
        <v>2019</v>
      </c>
      <c r="G8" s="5">
        <v>2020</v>
      </c>
      <c r="H8" s="5">
        <v>2021</v>
      </c>
      <c r="I8" s="5">
        <v>2022</v>
      </c>
      <c r="J8" s="5">
        <v>2023</v>
      </c>
      <c r="K8" s="5">
        <v>2024</v>
      </c>
      <c r="L8" s="5">
        <v>2025</v>
      </c>
      <c r="M8" s="5">
        <v>2026</v>
      </c>
      <c r="N8" s="5">
        <v>2027</v>
      </c>
      <c r="O8" s="5">
        <v>2028</v>
      </c>
    </row>
    <row r="9" spans="1:32" ht="15" customHeigh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  <c r="N9" s="6">
        <v>14</v>
      </c>
      <c r="O9" s="6">
        <v>15</v>
      </c>
    </row>
    <row r="10" spans="1:32" ht="23.25" customHeight="1" x14ac:dyDescent="0.25">
      <c r="A10" s="7" t="s">
        <v>4</v>
      </c>
      <c r="B10" s="8">
        <f>C10+D10+E10+F10+G10+H10+I10+J10+K10+L10+M10+N10+O10</f>
        <v>17171418.848469999</v>
      </c>
      <c r="C10" s="8">
        <f>C12+C22+C28+C36</f>
        <v>135919.20000000001</v>
      </c>
      <c r="D10" s="8">
        <f t="shared" ref="D10:O10" si="0">D12+D22+D28+D36</f>
        <v>151624.29999999999</v>
      </c>
      <c r="E10" s="8">
        <f t="shared" si="0"/>
        <v>453239.1</v>
      </c>
      <c r="F10" s="8">
        <f t="shared" si="0"/>
        <v>2000132.4</v>
      </c>
      <c r="G10" s="8">
        <f t="shared" si="0"/>
        <v>2049650.18047</v>
      </c>
      <c r="H10" s="8">
        <f t="shared" si="0"/>
        <v>2373958.9</v>
      </c>
      <c r="I10" s="8">
        <f t="shared" si="0"/>
        <v>2849022.1199999996</v>
      </c>
      <c r="J10" s="8">
        <f t="shared" si="0"/>
        <v>2226615.4679999999</v>
      </c>
      <c r="K10" s="8">
        <f t="shared" si="0"/>
        <v>2165747.88</v>
      </c>
      <c r="L10" s="8">
        <v>1823798.9</v>
      </c>
      <c r="M10" s="8">
        <f t="shared" si="0"/>
        <v>930710.4</v>
      </c>
      <c r="N10" s="8">
        <f t="shared" si="0"/>
        <v>5500</v>
      </c>
      <c r="O10" s="8">
        <f t="shared" si="0"/>
        <v>5500</v>
      </c>
    </row>
    <row r="11" spans="1:32" ht="21" customHeight="1" x14ac:dyDescent="0.25">
      <c r="A11" s="10" t="s">
        <v>5</v>
      </c>
      <c r="B11" s="8"/>
      <c r="C11" s="11"/>
      <c r="D11" s="11"/>
      <c r="E11" s="11"/>
      <c r="F11" s="11"/>
      <c r="G11" s="11"/>
      <c r="H11" s="12"/>
      <c r="I11" s="12"/>
      <c r="J11" s="12"/>
      <c r="K11" s="12"/>
      <c r="L11" s="6"/>
      <c r="M11" s="6"/>
      <c r="N11" s="6"/>
      <c r="O11" s="6"/>
    </row>
    <row r="12" spans="1:32" s="13" customFormat="1" ht="21" customHeight="1" x14ac:dyDescent="0.25">
      <c r="A12" s="7" t="s">
        <v>6</v>
      </c>
      <c r="B12" s="8">
        <f>C12+D12+E12+F12+G12+H12+I12+J12+K12+L12+M12+N12+O12</f>
        <v>7388409.2299999995</v>
      </c>
      <c r="C12" s="8">
        <f t="shared" ref="C12:I12" si="1">C13+C14+C15+C16+C17+C18</f>
        <v>135919.20000000001</v>
      </c>
      <c r="D12" s="8">
        <f t="shared" si="1"/>
        <v>151624.29999999999</v>
      </c>
      <c r="E12" s="8">
        <f t="shared" si="1"/>
        <v>213239.1</v>
      </c>
      <c r="F12" s="8">
        <f t="shared" si="1"/>
        <v>323296.79999999993</v>
      </c>
      <c r="G12" s="8">
        <f t="shared" si="1"/>
        <v>716979.19999999995</v>
      </c>
      <c r="H12" s="8">
        <f t="shared" si="1"/>
        <v>965828.9</v>
      </c>
      <c r="I12" s="8">
        <f t="shared" si="1"/>
        <v>1228584.3899999999</v>
      </c>
      <c r="J12" s="8">
        <f t="shared" ref="J12" si="2">J13+J14+J15+J16+J17+J18</f>
        <v>790555.13</v>
      </c>
      <c r="K12" s="8">
        <f>K13+K14+K15+K16+K17+K18+K19+K20+K21</f>
        <v>1085981.0099999998</v>
      </c>
      <c r="L12" s="8">
        <f t="shared" ref="L12:O12" si="3">L13+L14+L15+L16+L17+L18+L19+L20+L21</f>
        <v>915384.70000000007</v>
      </c>
      <c r="M12" s="8">
        <f t="shared" si="3"/>
        <v>850016.5</v>
      </c>
      <c r="N12" s="8">
        <f t="shared" si="3"/>
        <v>5500</v>
      </c>
      <c r="O12" s="8">
        <f t="shared" si="3"/>
        <v>5500</v>
      </c>
    </row>
    <row r="13" spans="1:32" ht="45.75" customHeight="1" x14ac:dyDescent="0.25">
      <c r="A13" s="14" t="s">
        <v>7</v>
      </c>
      <c r="B13" s="15">
        <f t="shared" ref="B13:B36" si="4">SUM(C13:K13)</f>
        <v>1236479.99</v>
      </c>
      <c r="C13" s="15">
        <v>135819.20000000001</v>
      </c>
      <c r="D13" s="15">
        <v>151524.29999999999</v>
      </c>
      <c r="E13" s="15">
        <v>176316</v>
      </c>
      <c r="F13" s="15">
        <v>211990.8</v>
      </c>
      <c r="G13" s="15">
        <v>211927.7</v>
      </c>
      <c r="H13" s="15">
        <v>323026</v>
      </c>
      <c r="I13" s="15">
        <v>25875.99</v>
      </c>
      <c r="J13" s="15">
        <v>0</v>
      </c>
      <c r="K13" s="15">
        <v>0</v>
      </c>
      <c r="L13" s="15">
        <v>0</v>
      </c>
      <c r="M13" s="15">
        <v>0</v>
      </c>
      <c r="N13" s="6">
        <v>0</v>
      </c>
      <c r="O13" s="6">
        <v>0</v>
      </c>
    </row>
    <row r="14" spans="1:32" ht="48" customHeight="1" x14ac:dyDescent="0.25">
      <c r="A14" s="14" t="s">
        <v>8</v>
      </c>
      <c r="B14" s="16">
        <f>SUM(C14:N14)</f>
        <v>2266638.75</v>
      </c>
      <c r="C14" s="16">
        <v>100</v>
      </c>
      <c r="D14" s="16">
        <v>100</v>
      </c>
      <c r="E14" s="16">
        <v>3815.7</v>
      </c>
      <c r="F14" s="16">
        <v>60</v>
      </c>
      <c r="G14" s="15">
        <f>[1]прил.1!I239</f>
        <v>0</v>
      </c>
      <c r="H14" s="15">
        <f>[1]прил.1!J239</f>
        <v>0</v>
      </c>
      <c r="I14" s="15">
        <f>[1]прил.1!K239</f>
        <v>0</v>
      </c>
      <c r="J14" s="15">
        <f>[1]прил.1!L239</f>
        <v>0</v>
      </c>
      <c r="K14" s="15">
        <v>515663.15</v>
      </c>
      <c r="L14" s="15">
        <v>902383.4</v>
      </c>
      <c r="M14" s="15">
        <v>844516.5</v>
      </c>
      <c r="N14" s="15">
        <v>0</v>
      </c>
      <c r="O14" s="15">
        <v>0</v>
      </c>
      <c r="P14" s="9"/>
      <c r="Q14" s="9"/>
      <c r="R14" s="9"/>
      <c r="S14" s="9"/>
      <c r="T14" s="9"/>
    </row>
    <row r="15" spans="1:32" ht="47.25" customHeight="1" x14ac:dyDescent="0.25">
      <c r="A15" s="14" t="s">
        <v>9</v>
      </c>
      <c r="B15" s="16">
        <f t="shared" ref="B15:B21" si="5">SUM(C15:N15)</f>
        <v>7837.6</v>
      </c>
      <c r="C15" s="16">
        <f>[1]прил.1!E240</f>
        <v>0</v>
      </c>
      <c r="D15" s="16">
        <f>[1]прил.1!F240</f>
        <v>0</v>
      </c>
      <c r="E15" s="16">
        <f>[1]прил.1!G240</f>
        <v>0</v>
      </c>
      <c r="F15" s="16">
        <f>[1]прил.1!H240</f>
        <v>0</v>
      </c>
      <c r="G15" s="15">
        <v>0</v>
      </c>
      <c r="H15" s="15">
        <v>3488.4</v>
      </c>
      <c r="I15" s="15">
        <v>2123.1999999999998</v>
      </c>
      <c r="J15" s="15">
        <v>2226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</row>
    <row r="16" spans="1:32" ht="47.25" customHeight="1" x14ac:dyDescent="0.25">
      <c r="A16" s="14" t="s">
        <v>10</v>
      </c>
      <c r="B16" s="16">
        <f t="shared" si="5"/>
        <v>141520.79999999999</v>
      </c>
      <c r="C16" s="15">
        <f>[1]прил.1!E241</f>
        <v>0</v>
      </c>
      <c r="D16" s="15">
        <f>[1]прил.1!F241</f>
        <v>0</v>
      </c>
      <c r="E16" s="15">
        <v>33107.4</v>
      </c>
      <c r="F16" s="15">
        <v>108413.4</v>
      </c>
      <c r="G16" s="15">
        <v>0</v>
      </c>
      <c r="H16" s="15">
        <v>0</v>
      </c>
      <c r="I16" s="15">
        <v>0</v>
      </c>
      <c r="J16" s="15">
        <f>[1]прил.1!L241</f>
        <v>0</v>
      </c>
      <c r="K16" s="15">
        <f>[1]прил.1!M241</f>
        <v>0</v>
      </c>
      <c r="L16" s="15">
        <v>0</v>
      </c>
      <c r="M16" s="15">
        <v>0</v>
      </c>
      <c r="N16" s="15">
        <v>0</v>
      </c>
      <c r="O16" s="15">
        <v>0</v>
      </c>
    </row>
    <row r="17" spans="1:16" ht="37.5" customHeight="1" x14ac:dyDescent="0.25">
      <c r="A17" s="17" t="s">
        <v>11</v>
      </c>
      <c r="B17" s="16">
        <f t="shared" si="5"/>
        <v>1460</v>
      </c>
      <c r="C17" s="15">
        <f>[1]прил.1!E242</f>
        <v>0</v>
      </c>
      <c r="D17" s="15">
        <f>[1]прил.1!F242</f>
        <v>0</v>
      </c>
      <c r="E17" s="15">
        <f>[1]прил.1!G242</f>
        <v>0</v>
      </c>
      <c r="F17" s="15">
        <v>1460</v>
      </c>
      <c r="G17" s="15">
        <f>[1]прил.1!I242</f>
        <v>0</v>
      </c>
      <c r="H17" s="15">
        <f>[1]прил.1!J242</f>
        <v>0</v>
      </c>
      <c r="I17" s="15">
        <f>[1]прил.1!K242</f>
        <v>0</v>
      </c>
      <c r="J17" s="15">
        <f>[1]прил.1!L242</f>
        <v>0</v>
      </c>
      <c r="K17" s="15">
        <f>[1]прил.1!M242</f>
        <v>0</v>
      </c>
      <c r="L17" s="15">
        <v>0</v>
      </c>
      <c r="M17" s="15">
        <v>0</v>
      </c>
      <c r="N17" s="15">
        <v>0</v>
      </c>
      <c r="O17" s="15">
        <v>0</v>
      </c>
    </row>
    <row r="18" spans="1:16" ht="36" customHeight="1" x14ac:dyDescent="0.25">
      <c r="A18" s="17" t="s">
        <v>20</v>
      </c>
      <c r="B18" s="16">
        <f t="shared" si="5"/>
        <v>3678640.4299999997</v>
      </c>
      <c r="C18" s="15">
        <f>[1]прил.1!E243</f>
        <v>0</v>
      </c>
      <c r="D18" s="15">
        <f>[1]прил.1!F243</f>
        <v>0</v>
      </c>
      <c r="E18" s="15">
        <f>[1]прил.1!G243</f>
        <v>0</v>
      </c>
      <c r="F18" s="15">
        <v>1372.6</v>
      </c>
      <c r="G18" s="15">
        <v>505051.5</v>
      </c>
      <c r="H18" s="15">
        <v>639314.5</v>
      </c>
      <c r="I18" s="26">
        <v>1200585.2</v>
      </c>
      <c r="J18" s="15">
        <v>788329.13</v>
      </c>
      <c r="K18" s="15">
        <v>543987.5</v>
      </c>
      <c r="L18" s="28">
        <v>0</v>
      </c>
      <c r="M18" s="28">
        <v>0</v>
      </c>
      <c r="N18" s="15">
        <v>0</v>
      </c>
      <c r="O18" s="15">
        <v>0</v>
      </c>
    </row>
    <row r="19" spans="1:16" ht="36" customHeight="1" x14ac:dyDescent="0.25">
      <c r="A19" s="17" t="s">
        <v>19</v>
      </c>
      <c r="B19" s="16">
        <f t="shared" si="5"/>
        <v>33350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26">
        <v>0</v>
      </c>
      <c r="J19" s="15">
        <v>0</v>
      </c>
      <c r="K19" s="15">
        <v>21350</v>
      </c>
      <c r="L19" s="28">
        <v>12000</v>
      </c>
      <c r="M19" s="28">
        <v>0</v>
      </c>
      <c r="N19" s="15">
        <v>0</v>
      </c>
      <c r="O19" s="15">
        <v>0</v>
      </c>
    </row>
    <row r="20" spans="1:16" ht="51.75" customHeight="1" x14ac:dyDescent="0.25">
      <c r="A20" s="17" t="s">
        <v>22</v>
      </c>
      <c r="B20" s="16">
        <f t="shared" si="5"/>
        <v>13360.7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26">
        <v>0</v>
      </c>
      <c r="J20" s="15">
        <v>0</v>
      </c>
      <c r="K20" s="15">
        <v>3359.4</v>
      </c>
      <c r="L20" s="28">
        <v>1001.3</v>
      </c>
      <c r="M20" s="28">
        <v>4500</v>
      </c>
      <c r="N20" s="15">
        <v>4500</v>
      </c>
      <c r="O20" s="15">
        <v>4500</v>
      </c>
    </row>
    <row r="21" spans="1:16" ht="54" customHeight="1" x14ac:dyDescent="0.25">
      <c r="A21" s="17" t="s">
        <v>23</v>
      </c>
      <c r="B21" s="16">
        <f t="shared" si="5"/>
        <v>3620.96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26">
        <v>0</v>
      </c>
      <c r="J21" s="15">
        <v>0</v>
      </c>
      <c r="K21" s="15">
        <v>1620.96</v>
      </c>
      <c r="L21" s="28">
        <v>0</v>
      </c>
      <c r="M21" s="28">
        <v>1000</v>
      </c>
      <c r="N21" s="15">
        <v>1000</v>
      </c>
      <c r="O21" s="15">
        <v>1000</v>
      </c>
    </row>
    <row r="22" spans="1:16" s="13" customFormat="1" ht="21" customHeight="1" x14ac:dyDescent="0.25">
      <c r="A22" s="7" t="s">
        <v>21</v>
      </c>
      <c r="B22" s="22">
        <f>C22+D22+E22+F22+G22+H22+I22+J22+K22+L22+M22+N22+O22</f>
        <v>6109169.5964700002</v>
      </c>
      <c r="C22" s="8">
        <f>[1]прил.1!E245</f>
        <v>0</v>
      </c>
      <c r="D22" s="8">
        <f>[1]прил.1!F245</f>
        <v>0</v>
      </c>
      <c r="E22" s="8">
        <f>[1]прил.1!G245</f>
        <v>240000</v>
      </c>
      <c r="F22" s="8">
        <f>[1]прил.1!H245</f>
        <v>300714</v>
      </c>
      <c r="G22" s="8">
        <f>[1]прил.1!I245</f>
        <v>292009.68846999999</v>
      </c>
      <c r="H22" s="8">
        <v>769120</v>
      </c>
      <c r="I22" s="8">
        <f>I23+I24+I25+I26+I27</f>
        <v>1020000</v>
      </c>
      <c r="J22" s="8">
        <f t="shared" ref="J22:O22" si="6">J23+J24+J25+J26+J27</f>
        <v>1424326.9380000001</v>
      </c>
      <c r="K22" s="8">
        <f t="shared" si="6"/>
        <v>1079766.8699999999</v>
      </c>
      <c r="L22" s="8">
        <f t="shared" si="6"/>
        <v>908414.2</v>
      </c>
      <c r="M22" s="8">
        <f t="shared" si="6"/>
        <v>74817.899999999994</v>
      </c>
      <c r="N22" s="8">
        <f t="shared" si="6"/>
        <v>0</v>
      </c>
      <c r="O22" s="8">
        <f t="shared" si="6"/>
        <v>0</v>
      </c>
    </row>
    <row r="23" spans="1:16" ht="59.25" customHeight="1" x14ac:dyDescent="0.25">
      <c r="A23" s="14" t="s">
        <v>8</v>
      </c>
      <c r="B23" s="15">
        <f>SUM(C23:N23)</f>
        <v>1901899.2999999998</v>
      </c>
      <c r="C23" s="15">
        <f>[1]прил.1!E246</f>
        <v>0</v>
      </c>
      <c r="D23" s="15">
        <f>[1]прил.1!F246</f>
        <v>0</v>
      </c>
      <c r="E23" s="15">
        <f>[1]прил.1!G246</f>
        <v>240000</v>
      </c>
      <c r="F23" s="16">
        <f>[1]прил.1!H246</f>
        <v>0</v>
      </c>
      <c r="G23" s="15">
        <f>[1]прил.1!I246</f>
        <v>0</v>
      </c>
      <c r="H23" s="15">
        <f>[1]прил.1!J246</f>
        <v>0</v>
      </c>
      <c r="I23" s="15">
        <f>[1]прил.1!K246</f>
        <v>0</v>
      </c>
      <c r="J23" s="15">
        <f>[1]прил.1!L246</f>
        <v>0</v>
      </c>
      <c r="K23" s="15">
        <v>678667.2</v>
      </c>
      <c r="L23" s="15">
        <v>908414.2</v>
      </c>
      <c r="M23" s="15">
        <v>74817.899999999994</v>
      </c>
      <c r="N23" s="15">
        <v>0</v>
      </c>
      <c r="O23" s="15">
        <v>0</v>
      </c>
    </row>
    <row r="24" spans="1:16" ht="72" customHeight="1" x14ac:dyDescent="0.25">
      <c r="A24" s="19" t="s">
        <v>10</v>
      </c>
      <c r="B24" s="15">
        <f t="shared" ref="B24:B27" si="7">SUM(C24:N24)</f>
        <v>0</v>
      </c>
      <c r="C24" s="15">
        <f>[1]прил.1!E247</f>
        <v>0</v>
      </c>
      <c r="D24" s="15">
        <f>[1]прил.1!F247</f>
        <v>0</v>
      </c>
      <c r="E24" s="15">
        <f>[1]прил.1!G247</f>
        <v>0</v>
      </c>
      <c r="F24" s="15">
        <f>[1]прил.1!H247</f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</row>
    <row r="25" spans="1:16" ht="57" customHeight="1" x14ac:dyDescent="0.25">
      <c r="A25" s="14" t="s">
        <v>7</v>
      </c>
      <c r="B25" s="15">
        <f t="shared" si="7"/>
        <v>90000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90000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</row>
    <row r="26" spans="1:16" ht="55.5" customHeight="1" x14ac:dyDescent="0.25">
      <c r="A26" s="14" t="s">
        <v>9</v>
      </c>
      <c r="B26" s="15">
        <f t="shared" si="7"/>
        <v>34762.800000000003</v>
      </c>
      <c r="C26" s="15">
        <v>0</v>
      </c>
      <c r="D26" s="15">
        <v>0</v>
      </c>
      <c r="E26" s="15">
        <v>0</v>
      </c>
      <c r="F26" s="15">
        <v>0</v>
      </c>
      <c r="G26" s="15">
        <f>[1]прил.1!I248</f>
        <v>27852.2</v>
      </c>
      <c r="H26" s="15">
        <f>[1]прил.1!J248</f>
        <v>6910.6</v>
      </c>
      <c r="I26" s="15">
        <v>0</v>
      </c>
      <c r="J26" s="15">
        <f>[1]прил.1!L248</f>
        <v>0</v>
      </c>
      <c r="K26" s="15">
        <f>[1]прил.1!M248</f>
        <v>0</v>
      </c>
      <c r="L26" s="15">
        <v>0</v>
      </c>
      <c r="M26" s="15">
        <v>0</v>
      </c>
      <c r="N26" s="15">
        <v>0</v>
      </c>
      <c r="O26" s="15">
        <v>0</v>
      </c>
      <c r="P26" s="18"/>
    </row>
    <row r="27" spans="1:16" s="25" customFormat="1" ht="45" customHeight="1" x14ac:dyDescent="0.25">
      <c r="A27" s="23" t="s">
        <v>12</v>
      </c>
      <c r="B27" s="15">
        <f t="shared" si="7"/>
        <v>4082507.4964700001</v>
      </c>
      <c r="C27" s="24">
        <f>[1]прил.1!E249</f>
        <v>0</v>
      </c>
      <c r="D27" s="24">
        <f>[1]прил.1!F249</f>
        <v>0</v>
      </c>
      <c r="E27" s="24">
        <f>[1]прил.1!G249</f>
        <v>0</v>
      </c>
      <c r="F27" s="24">
        <f>[1]прил.1!H249</f>
        <v>300714</v>
      </c>
      <c r="G27" s="24">
        <f>[1]прил.1!I249</f>
        <v>264157.48846999998</v>
      </c>
      <c r="H27" s="24">
        <v>672209.4</v>
      </c>
      <c r="I27" s="24">
        <v>1020000</v>
      </c>
      <c r="J27" s="24">
        <v>1424326.9380000001</v>
      </c>
      <c r="K27" s="24">
        <v>401099.67</v>
      </c>
      <c r="L27" s="15">
        <v>0</v>
      </c>
      <c r="M27" s="15">
        <v>0</v>
      </c>
      <c r="N27" s="15">
        <v>0</v>
      </c>
      <c r="O27" s="15">
        <v>0</v>
      </c>
    </row>
    <row r="28" spans="1:16" s="13" customFormat="1" ht="18.75" customHeight="1" x14ac:dyDescent="0.25">
      <c r="A28" s="7" t="s">
        <v>13</v>
      </c>
      <c r="B28" s="8">
        <f>C28+D28+E28+F28+G28+H28+I28+J28+K28+L28+M28+N28+O28</f>
        <v>3673840.0219999999</v>
      </c>
      <c r="C28" s="8">
        <f>[1]прил.1!E250</f>
        <v>0</v>
      </c>
      <c r="D28" s="8">
        <f>[1]прил.1!F250</f>
        <v>0</v>
      </c>
      <c r="E28" s="8">
        <f>[1]прил.1!G250</f>
        <v>0</v>
      </c>
      <c r="F28" s="8">
        <f>[1]прил.1!H250</f>
        <v>1376121.6</v>
      </c>
      <c r="G28" s="8">
        <f>[1]прил.1!I250</f>
        <v>1040661.292</v>
      </c>
      <c r="H28" s="8">
        <f>[1]прил.1!J250+100000</f>
        <v>639010</v>
      </c>
      <c r="I28" s="8">
        <f>I30+I31+I32</f>
        <v>600437.73</v>
      </c>
      <c r="J28" s="8">
        <f t="shared" ref="J28:O28" si="8">J30+J31+J32</f>
        <v>11733.4</v>
      </c>
      <c r="K28" s="8">
        <f t="shared" si="8"/>
        <v>0</v>
      </c>
      <c r="L28" s="8">
        <f t="shared" si="8"/>
        <v>0</v>
      </c>
      <c r="M28" s="8">
        <f>M29</f>
        <v>5876</v>
      </c>
      <c r="N28" s="8">
        <f t="shared" si="8"/>
        <v>0</v>
      </c>
      <c r="O28" s="8">
        <f t="shared" si="8"/>
        <v>0</v>
      </c>
    </row>
    <row r="29" spans="1:16" s="13" customFormat="1" ht="51.75" customHeight="1" x14ac:dyDescent="0.25">
      <c r="A29" s="14" t="s">
        <v>8</v>
      </c>
      <c r="B29" s="15">
        <f>SUM(C29:N29)</f>
        <v>5876</v>
      </c>
      <c r="C29" s="15">
        <f>[1]прил.1!E250</f>
        <v>0</v>
      </c>
      <c r="D29" s="15">
        <f>[1]прил.1!F250</f>
        <v>0</v>
      </c>
      <c r="E29" s="15">
        <f>[1]прил.1!G250</f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5876</v>
      </c>
      <c r="N29" s="15">
        <v>0</v>
      </c>
      <c r="O29" s="15">
        <v>0</v>
      </c>
    </row>
    <row r="30" spans="1:16" ht="60.75" customHeight="1" x14ac:dyDescent="0.25">
      <c r="A30" s="19" t="s">
        <v>10</v>
      </c>
      <c r="B30" s="15">
        <f>SUM(C30:N30)</f>
        <v>1376121.6</v>
      </c>
      <c r="C30" s="15">
        <f>[1]прил.1!E251</f>
        <v>0</v>
      </c>
      <c r="D30" s="15">
        <f>[1]прил.1!F251</f>
        <v>0</v>
      </c>
      <c r="E30" s="15">
        <f>[1]прил.1!G251</f>
        <v>0</v>
      </c>
      <c r="F30" s="15">
        <f>[1]прил.1!H251</f>
        <v>1376121.6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</row>
    <row r="31" spans="1:16" ht="60.75" customHeight="1" x14ac:dyDescent="0.25">
      <c r="A31" s="14" t="s">
        <v>9</v>
      </c>
      <c r="B31" s="15">
        <f t="shared" ref="B31:B32" si="9">SUM(C31:N31)</f>
        <v>30000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30000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</row>
    <row r="32" spans="1:16" ht="45" customHeight="1" x14ac:dyDescent="0.25">
      <c r="A32" s="17" t="s">
        <v>12</v>
      </c>
      <c r="B32" s="15">
        <f t="shared" si="9"/>
        <v>2261842.4219999998</v>
      </c>
      <c r="C32" s="15">
        <f>[1]прил.1!E252</f>
        <v>0</v>
      </c>
      <c r="D32" s="15">
        <f>[1]прил.1!F252</f>
        <v>0</v>
      </c>
      <c r="E32" s="15">
        <f>[1]прил.1!G252</f>
        <v>0</v>
      </c>
      <c r="F32" s="15">
        <f>[1]прил.1!H252</f>
        <v>0</v>
      </c>
      <c r="G32" s="15">
        <f>[1]прил.1!I252</f>
        <v>1040661.292</v>
      </c>
      <c r="H32" s="15">
        <f>[1]прил.1!J252+70000</f>
        <v>609010</v>
      </c>
      <c r="I32" s="15">
        <v>600437.73</v>
      </c>
      <c r="J32" s="15">
        <v>11733.4</v>
      </c>
      <c r="K32" s="15">
        <f>[1]прил.1!M252</f>
        <v>0</v>
      </c>
      <c r="L32" s="15">
        <v>0</v>
      </c>
      <c r="M32" s="15">
        <v>0</v>
      </c>
      <c r="N32" s="15">
        <v>0</v>
      </c>
      <c r="O32" s="15">
        <v>0</v>
      </c>
    </row>
    <row r="33" spans="1:15" s="13" customFormat="1" ht="31.5" customHeight="1" x14ac:dyDescent="0.25">
      <c r="A33" s="7" t="s">
        <v>14</v>
      </c>
      <c r="B33" s="8">
        <f>SUM(C33:O33)</f>
        <v>0</v>
      </c>
      <c r="C33" s="8">
        <f>[1]прил.1!E253</f>
        <v>0</v>
      </c>
      <c r="D33" s="8">
        <f>[1]прил.1!F253</f>
        <v>0</v>
      </c>
      <c r="E33" s="8">
        <f>[1]прил.1!G253</f>
        <v>0</v>
      </c>
      <c r="F33" s="8">
        <f>[1]прил.1!H253</f>
        <v>0</v>
      </c>
      <c r="G33" s="8">
        <f>[1]прил.1!I253</f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</row>
    <row r="34" spans="1:15" x14ac:dyDescent="0.25">
      <c r="A34" s="20" t="s">
        <v>15</v>
      </c>
      <c r="B34" s="15">
        <f t="shared" si="4"/>
        <v>0</v>
      </c>
      <c r="C34" s="16">
        <f>[1]прил.1!E254</f>
        <v>0</v>
      </c>
      <c r="D34" s="16">
        <f>[1]прил.1!F254</f>
        <v>0</v>
      </c>
      <c r="E34" s="16">
        <f>[1]прил.1!G254</f>
        <v>0</v>
      </c>
      <c r="F34" s="16">
        <f>[1]прил.1!H254</f>
        <v>0</v>
      </c>
      <c r="G34" s="16">
        <f>[1]прил.1!I254</f>
        <v>0</v>
      </c>
      <c r="H34" s="16">
        <v>0</v>
      </c>
      <c r="I34" s="16">
        <v>0</v>
      </c>
      <c r="J34" s="16">
        <v>0</v>
      </c>
      <c r="K34" s="16">
        <v>0</v>
      </c>
      <c r="L34" s="15">
        <v>0</v>
      </c>
      <c r="M34" s="15">
        <v>0</v>
      </c>
      <c r="N34" s="15">
        <v>0</v>
      </c>
      <c r="O34" s="15">
        <v>0</v>
      </c>
    </row>
    <row r="35" spans="1:15" x14ac:dyDescent="0.25">
      <c r="A35" s="20" t="s">
        <v>16</v>
      </c>
      <c r="B35" s="15">
        <f t="shared" si="4"/>
        <v>0</v>
      </c>
      <c r="C35" s="16">
        <f>[1]прил.1!E255</f>
        <v>0</v>
      </c>
      <c r="D35" s="16">
        <f>[1]прил.1!F255</f>
        <v>0</v>
      </c>
      <c r="E35" s="16">
        <f>[1]прил.1!G255</f>
        <v>0</v>
      </c>
      <c r="F35" s="16">
        <f>[1]прил.1!H255</f>
        <v>0</v>
      </c>
      <c r="G35" s="16">
        <f>[1]прил.1!I255</f>
        <v>0</v>
      </c>
      <c r="H35" s="16">
        <v>0</v>
      </c>
      <c r="I35" s="16">
        <v>0</v>
      </c>
      <c r="J35" s="16">
        <v>0</v>
      </c>
      <c r="K35" s="16">
        <v>0</v>
      </c>
      <c r="L35" s="15">
        <v>0</v>
      </c>
      <c r="M35" s="15">
        <v>0</v>
      </c>
      <c r="N35" s="15">
        <v>0</v>
      </c>
      <c r="O35" s="15">
        <v>0</v>
      </c>
    </row>
    <row r="36" spans="1:15" s="13" customFormat="1" ht="59.25" hidden="1" customHeight="1" x14ac:dyDescent="0.25">
      <c r="A36" s="21" t="s">
        <v>17</v>
      </c>
      <c r="B36" s="8">
        <f t="shared" si="4"/>
        <v>0</v>
      </c>
      <c r="C36" s="8">
        <f>[1]прил.1!E256</f>
        <v>0</v>
      </c>
      <c r="D36" s="8">
        <f>[1]прил.1!F256</f>
        <v>0</v>
      </c>
      <c r="E36" s="8">
        <f>[1]прил.1!G256</f>
        <v>0</v>
      </c>
      <c r="F36" s="8">
        <f>[1]прил.1!H256</f>
        <v>0</v>
      </c>
      <c r="G36" s="8">
        <f>[1]прил.1!I256</f>
        <v>0</v>
      </c>
      <c r="H36" s="8">
        <f>[1]прил.1!J256</f>
        <v>0</v>
      </c>
      <c r="I36" s="8">
        <f>[1]прил.1!K256</f>
        <v>0</v>
      </c>
      <c r="J36" s="8">
        <f>J37</f>
        <v>0</v>
      </c>
      <c r="K36" s="8">
        <v>0</v>
      </c>
    </row>
    <row r="37" spans="1:15" ht="47.25" hidden="1" x14ac:dyDescent="0.25">
      <c r="A37" s="17" t="s">
        <v>12</v>
      </c>
      <c r="B37" s="15">
        <v>0</v>
      </c>
      <c r="C37" s="15">
        <f>[1]прил.1!E258</f>
        <v>0</v>
      </c>
      <c r="D37" s="15">
        <f>[1]прил.1!F258</f>
        <v>0</v>
      </c>
      <c r="E37" s="15">
        <f>[1]прил.1!G258</f>
        <v>0</v>
      </c>
      <c r="F37" s="15">
        <f>[1]прил.1!H258</f>
        <v>0</v>
      </c>
      <c r="G37" s="15">
        <f>[1]прил.1!I258</f>
        <v>0</v>
      </c>
      <c r="H37" s="15">
        <f>[1]прил.1!J258</f>
        <v>0</v>
      </c>
      <c r="I37" s="15">
        <f>[1]прил.1!K258</f>
        <v>0</v>
      </c>
      <c r="J37" s="15">
        <v>0</v>
      </c>
      <c r="K37" s="15">
        <v>0</v>
      </c>
    </row>
    <row r="39" spans="1:15" x14ac:dyDescent="0.25">
      <c r="B39" s="18"/>
    </row>
  </sheetData>
  <mergeCells count="9">
    <mergeCell ref="L1:O1"/>
    <mergeCell ref="V5:AF5"/>
    <mergeCell ref="J6:K6"/>
    <mergeCell ref="A7:A8"/>
    <mergeCell ref="B7:B8"/>
    <mergeCell ref="K3:N3"/>
    <mergeCell ref="C7:O7"/>
    <mergeCell ref="L6:O6"/>
    <mergeCell ref="A5:O5"/>
  </mergeCells>
  <printOptions horizontalCentered="1"/>
  <pageMargins left="0.39370078740157483" right="0.39370078740157483" top="1.3779527559055118" bottom="0.39370078740157483" header="0.39370078740157483" footer="0"/>
  <pageSetup paperSize="9" scale="65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</vt:lpstr>
      <vt:lpstr>прил.2!Заголовки_для_печати</vt:lpstr>
      <vt:lpstr>прил.2!Область_печати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Kursk Adm</cp:lastModifiedBy>
  <cp:lastPrinted>2026-01-28T13:12:33Z</cp:lastPrinted>
  <dcterms:created xsi:type="dcterms:W3CDTF">2021-10-26T11:04:51Z</dcterms:created>
  <dcterms:modified xsi:type="dcterms:W3CDTF">2026-02-10T09:37:19Z</dcterms:modified>
</cp:coreProperties>
</file>